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álculo" sheetId="1" state="visible" r:id="rId1"/>
    <sheet name="Semana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011F66"/>
      <sz val="16"/>
    </font>
    <font>
      <i val="1"/>
      <color rgb="005A6488"/>
    </font>
    <font>
      <b val="1"/>
      <color rgb="00FFFFFF"/>
    </font>
    <font>
      <b val="1"/>
      <color rgb="00011F66"/>
    </font>
    <font>
      <b val="1"/>
      <color rgb="00011F66"/>
      <sz val="13"/>
    </font>
    <font>
      <i val="1"/>
      <color rgb="004A62FF"/>
    </font>
  </fonts>
  <fills count="5">
    <fill>
      <patternFill/>
    </fill>
    <fill>
      <patternFill patternType="gray125"/>
    </fill>
    <fill>
      <patternFill patternType="solid">
        <fgColor rgb="004A62FF"/>
      </patternFill>
    </fill>
    <fill>
      <patternFill patternType="solid">
        <fgColor rgb="00FFF4C2"/>
      </patternFill>
    </fill>
    <fill>
      <patternFill patternType="solid">
        <fgColor rgb="00E6EAFF"/>
      </patternFill>
    </fill>
  </fills>
  <borders count="2">
    <border>
      <left/>
      <right/>
      <top/>
      <bottom/>
      <diagonal/>
    </border>
    <border>
      <left style="thin">
        <color rgb="00C9CFE8"/>
      </left>
      <right style="thin">
        <color rgb="00C9CFE8"/>
      </right>
      <top style="thin">
        <color rgb="00C9CFE8"/>
      </top>
      <bottom style="thin">
        <color rgb="00C9CFE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3" fontId="0" fillId="3" borderId="1" pivotButton="0" quotePrefix="0" xfId="0"/>
    <xf numFmtId="164" fontId="0" fillId="4" borderId="1" pivotButton="0" quotePrefix="0" xfId="0"/>
    <xf numFmtId="3" fontId="0" fillId="4" borderId="1" pivotButton="0" quotePrefix="0" xfId="0"/>
    <xf numFmtId="165" fontId="0" fillId="4" borderId="1" pivotButton="0" quotePrefix="0" xfId="0"/>
    <xf numFmtId="0" fontId="4" fillId="0" borderId="1" pivotButton="0" quotePrefix="0" xfId="0"/>
    <xf numFmtId="165" fontId="5" fillId="4" borderId="1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4" fillId="4" borderId="1" pivotButton="0" quotePrefix="0" xfId="0"/>
    <xf numFmtId="165" fontId="4" fillId="4" borderId="1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58" customWidth="1" min="3" max="3"/>
  </cols>
  <sheetData>
    <row r="1">
      <c r="A1" s="1" t="inlineStr">
        <is>
          <t>Cálculo de OEE — uma máquina, um turno</t>
        </is>
      </c>
    </row>
    <row r="2">
      <c r="A2" s="2" t="inlineStr">
        <is>
          <t>Preencha as células amarelas. As azuis calculam sozinhas.</t>
        </is>
      </c>
    </row>
    <row r="4">
      <c r="A4" s="3" t="inlineStr">
        <is>
          <t>Entradas</t>
        </is>
      </c>
      <c r="B4" s="3" t="inlineStr">
        <is>
          <t>Valor</t>
        </is>
      </c>
      <c r="C4" s="3" t="inlineStr">
        <is>
          <t>Observação</t>
        </is>
      </c>
    </row>
    <row r="5">
      <c r="A5" s="4" t="inlineStr">
        <is>
          <t>Tempo total do turno (min)</t>
        </is>
      </c>
      <c r="B5" s="5" t="n">
        <v>480</v>
      </c>
      <c r="C5" s="4" t="inlineStr">
        <is>
          <t>Ex.: 8 h = 480 min</t>
        </is>
      </c>
    </row>
    <row r="6">
      <c r="A6" s="4" t="inlineStr">
        <is>
          <t>Paradas planejadas (min)</t>
        </is>
      </c>
      <c r="B6" s="5" t="n">
        <v>30</v>
      </c>
      <c r="C6" s="4" t="inlineStr">
        <is>
          <t>Refeição, reunião, manutenção programada</t>
        </is>
      </c>
    </row>
    <row r="7">
      <c r="A7" s="4" t="inlineStr">
        <is>
          <t>Paradas não planejadas (min)</t>
        </is>
      </c>
      <c r="B7" s="5" t="n">
        <v>90</v>
      </c>
      <c r="C7" s="4" t="inlineStr">
        <is>
          <t>Quebra, setup, falta de material, espera</t>
        </is>
      </c>
    </row>
    <row r="8">
      <c r="A8" s="4" t="inlineStr">
        <is>
          <t>Tempo de ciclo ideal (segundos por peça)</t>
        </is>
      </c>
      <c r="B8" s="5" t="n">
        <v>30</v>
      </c>
      <c r="C8" s="4" t="inlineStr">
        <is>
          <t>O melhor ciclo possível da máquina, não a média</t>
        </is>
      </c>
    </row>
    <row r="9">
      <c r="A9" s="4" t="inlineStr">
        <is>
          <t>Total produzido (peças)</t>
        </is>
      </c>
      <c r="B9" s="5" t="n">
        <v>640</v>
      </c>
      <c r="C9" s="4" t="inlineStr">
        <is>
          <t>Boas + refugo + retrabalho</t>
        </is>
      </c>
    </row>
    <row r="10">
      <c r="A10" s="4" t="inlineStr">
        <is>
          <t>Refugo e retrabalho (peças)</t>
        </is>
      </c>
      <c r="B10" s="5" t="n">
        <v>16</v>
      </c>
      <c r="C10" s="4" t="inlineStr">
        <is>
          <t>Tudo o que não saiu bom de primeira</t>
        </is>
      </c>
    </row>
    <row r="12">
      <c r="A12" s="3" t="inlineStr">
        <is>
          <t>Resultado</t>
        </is>
      </c>
      <c r="B12" s="3" t="inlineStr">
        <is>
          <t>Valor</t>
        </is>
      </c>
      <c r="C12" s="3" t="inlineStr">
        <is>
          <t>Fórmula</t>
        </is>
      </c>
    </row>
    <row r="13">
      <c r="A13" s="4" t="inlineStr">
        <is>
          <t>Tempo planejado de produção (min)</t>
        </is>
      </c>
      <c r="B13" s="6">
        <f>B5-B6</f>
        <v/>
      </c>
      <c r="C13" s="4" t="inlineStr">
        <is>
          <t>Turno − paradas planejadas</t>
        </is>
      </c>
    </row>
    <row r="14">
      <c r="A14" s="4" t="inlineStr">
        <is>
          <t>Tempo de operação (min)</t>
        </is>
      </c>
      <c r="B14" s="6">
        <f>B13-B7</f>
        <v/>
      </c>
      <c r="C14" s="4" t="inlineStr">
        <is>
          <t>Tempo planejado − paradas não planejadas</t>
        </is>
      </c>
    </row>
    <row r="15">
      <c r="A15" s="4" t="inlineStr">
        <is>
          <t>Peças boas</t>
        </is>
      </c>
      <c r="B15" s="7">
        <f>B9-B10</f>
        <v/>
      </c>
      <c r="C15" s="4" t="inlineStr">
        <is>
          <t>Total produzido − refugo</t>
        </is>
      </c>
    </row>
    <row r="16">
      <c r="A16" s="4" t="inlineStr">
        <is>
          <t>Disponibilidade</t>
        </is>
      </c>
      <c r="B16" s="8">
        <f>IF(B13&gt;0,B14/B13,0)</f>
        <v/>
      </c>
      <c r="C16" s="4" t="inlineStr">
        <is>
          <t>Tempo de operação ÷ tempo planejado</t>
        </is>
      </c>
    </row>
    <row r="17">
      <c r="A17" s="4" t="inlineStr">
        <is>
          <t>Performance</t>
        </is>
      </c>
      <c r="B17" s="8">
        <f>IF(B14&gt;0,(B8/60*B9)/B14,0)</f>
        <v/>
      </c>
      <c r="C17" s="4" t="inlineStr">
        <is>
          <t>(Ciclo ideal × total produzido) ÷ tempo de operação</t>
        </is>
      </c>
    </row>
    <row r="18">
      <c r="A18" s="4" t="inlineStr">
        <is>
          <t>Qualidade</t>
        </is>
      </c>
      <c r="B18" s="8">
        <f>IF(B9&gt;0,B15/B9,0)</f>
        <v/>
      </c>
      <c r="C18" s="4" t="inlineStr">
        <is>
          <t>Peças boas ÷ total produzido</t>
        </is>
      </c>
    </row>
    <row r="19">
      <c r="A19" s="9" t="inlineStr">
        <is>
          <t>OEE</t>
        </is>
      </c>
      <c r="B19" s="10">
        <f>B16*B17*B18</f>
        <v/>
      </c>
      <c r="C19" s="4" t="inlineStr">
        <is>
          <t>Disponibilidade × Performance × Qualidade</t>
        </is>
      </c>
    </row>
    <row r="20">
      <c r="A20" s="4" t="inlineStr">
        <is>
          <t>Conferência: OEE pelo tempo útil</t>
        </is>
      </c>
      <c r="B20" s="8">
        <f>IF(B13&gt;0,(B15*B8/60)/B13,0)</f>
        <v/>
      </c>
      <c r="C20" s="4" t="inlineStr">
        <is>
          <t>(Peças boas × ciclo ideal) ÷ tempo planejado — deve dar o mesmo</t>
        </is>
      </c>
    </row>
    <row r="22">
      <c r="A22" s="3" t="inlineStr">
        <is>
          <t>Onde foi o tempo (min)</t>
        </is>
      </c>
      <c r="B22" s="3" t="inlineStr">
        <is>
          <t>Valor</t>
        </is>
      </c>
      <c r="C22" s="3" t="inlineStr"/>
    </row>
    <row r="23">
      <c r="A23" s="4" t="inlineStr">
        <is>
          <t>Perda de disponibilidade</t>
        </is>
      </c>
      <c r="B23" s="6">
        <f>B7</f>
        <v/>
      </c>
      <c r="C23" s="4" t="n"/>
    </row>
    <row r="24">
      <c r="A24" s="4" t="inlineStr">
        <is>
          <t>Perda de performance</t>
        </is>
      </c>
      <c r="B24" s="6">
        <f>B14-B8/60*B9</f>
        <v/>
      </c>
      <c r="C24" s="4" t="n"/>
    </row>
    <row r="25">
      <c r="A25" s="4" t="inlineStr">
        <is>
          <t>Perda de qualidade</t>
        </is>
      </c>
      <c r="B25" s="6">
        <f>B10*B8/60</f>
        <v/>
      </c>
      <c r="C25" s="4" t="n"/>
    </row>
    <row r="26">
      <c r="A26" s="4" t="inlineStr">
        <is>
          <t>Tempo útil (só peça boa, no ciclo ideal)</t>
        </is>
      </c>
      <c r="B26" s="6">
        <f>B15*B8/60</f>
        <v/>
      </c>
      <c r="C26" s="4" t="n"/>
    </row>
    <row r="28">
      <c r="A28" s="2" t="inlineStr">
        <is>
          <t>Modelo da Ada — adasoftwarehouse.com/blog/como-calcular-oee</t>
        </is>
      </c>
    </row>
  </sheetData>
  <dataValidations count="1">
    <dataValidation sqref="B5:B10" showDropDown="0" showInputMessage="0" showErrorMessage="1" allowBlank="0" error="Use um número maior ou igual a zero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14" customWidth="1" min="4" max="4"/>
    <col width="16" customWidth="1" min="5" max="5"/>
    <col width="13" customWidth="1" min="6" max="6"/>
    <col width="13" customWidth="1" min="7" max="7"/>
    <col width="9" customWidth="1" min="8" max="8"/>
    <col width="14" customWidth="1" min="9" max="9"/>
    <col width="14" customWidth="1" min="10" max="10"/>
    <col width="11" customWidth="1" min="11" max="11"/>
    <col width="15" customWidth="1" min="12" max="12"/>
    <col width="13" customWidth="1" min="13" max="13"/>
    <col width="11" customWidth="1" min="14" max="14"/>
    <col width="10" customWidth="1" min="15" max="15"/>
  </cols>
  <sheetData>
    <row r="1">
      <c r="A1" s="1" t="inlineStr">
        <is>
          <t>OEE da semana — uma linha por turno</t>
        </is>
      </c>
    </row>
    <row r="2">
      <c r="A2" s="2" t="inlineStr">
        <is>
          <t>Amarelo é entrada. A linha TOTAL soma os tempos antes de dividir — não é média dos percentuais.</t>
        </is>
      </c>
    </row>
    <row r="4" ht="44" customHeight="1">
      <c r="A4" s="11" t="inlineStr">
        <is>
          <t>Dia</t>
        </is>
      </c>
      <c r="B4" s="11" t="inlineStr">
        <is>
          <t>Turno</t>
        </is>
      </c>
      <c r="C4" s="11" t="inlineStr">
        <is>
          <t>Turno (min)</t>
        </is>
      </c>
      <c r="D4" s="11" t="inlineStr">
        <is>
          <t>Paradas planejadas (min)</t>
        </is>
      </c>
      <c r="E4" s="11" t="inlineStr">
        <is>
          <t>Paradas não planejadas (min)</t>
        </is>
      </c>
      <c r="F4" s="11" t="inlineStr">
        <is>
          <t>Ciclo ideal (s/peça)</t>
        </is>
      </c>
      <c r="G4" s="11" t="inlineStr">
        <is>
          <t>Total produzido</t>
        </is>
      </c>
      <c r="H4" s="11" t="inlineStr">
        <is>
          <t>Refugo</t>
        </is>
      </c>
      <c r="I4" s="11" t="inlineStr">
        <is>
          <t>Tempo planejado (min)</t>
        </is>
      </c>
      <c r="J4" s="11" t="inlineStr">
        <is>
          <t>Tempo de operação (min)</t>
        </is>
      </c>
      <c r="K4" s="11" t="inlineStr">
        <is>
          <t>Peças boas</t>
        </is>
      </c>
      <c r="L4" s="11" t="inlineStr">
        <is>
          <t>Disponibilidade</t>
        </is>
      </c>
      <c r="M4" s="11" t="inlineStr">
        <is>
          <t>Performance</t>
        </is>
      </c>
      <c r="N4" s="11" t="inlineStr">
        <is>
          <t>Qualidade</t>
        </is>
      </c>
      <c r="O4" s="11" t="inlineStr">
        <is>
          <t>OEE</t>
        </is>
      </c>
    </row>
    <row r="5">
      <c r="A5" s="4" t="inlineStr">
        <is>
          <t>Seg</t>
        </is>
      </c>
      <c r="B5" s="4" t="n">
        <v>1</v>
      </c>
      <c r="C5" s="12" t="n">
        <v>480</v>
      </c>
      <c r="D5" s="12" t="n">
        <v>30</v>
      </c>
      <c r="E5" s="12" t="n">
        <v>90</v>
      </c>
      <c r="F5" s="12" t="n">
        <v>30</v>
      </c>
      <c r="G5" s="12" t="n">
        <v>640</v>
      </c>
      <c r="H5" s="12" t="n">
        <v>16</v>
      </c>
      <c r="I5" s="7">
        <f>C5-D5</f>
        <v/>
      </c>
      <c r="J5" s="7">
        <f>I5-E5</f>
        <v/>
      </c>
      <c r="K5" s="7">
        <f>G5-H5</f>
        <v/>
      </c>
      <c r="L5" s="8">
        <f>IF(I5&gt;0,J5/I5,0)</f>
        <v/>
      </c>
      <c r="M5" s="8">
        <f>IF(J5&gt;0,(F5/60*G5)/J5,0)</f>
        <v/>
      </c>
      <c r="N5" s="8">
        <f>IF(G5&gt;0,K5/G5,0)</f>
        <v/>
      </c>
      <c r="O5" s="8">
        <f>L5*M5*N5</f>
        <v/>
      </c>
    </row>
    <row r="6">
      <c r="A6" s="4" t="inlineStr">
        <is>
          <t>Seg</t>
        </is>
      </c>
      <c r="B6" s="4" t="n">
        <v>2</v>
      </c>
      <c r="C6" s="12" t="n">
        <v>480</v>
      </c>
      <c r="D6" s="12" t="n">
        <v>30</v>
      </c>
      <c r="E6" s="12" t="n">
        <v>55</v>
      </c>
      <c r="F6" s="12" t="n">
        <v>30</v>
      </c>
      <c r="G6" s="12" t="n">
        <v>700</v>
      </c>
      <c r="H6" s="12" t="n">
        <v>12</v>
      </c>
      <c r="I6" s="7">
        <f>C6-D6</f>
        <v/>
      </c>
      <c r="J6" s="7">
        <f>I6-E6</f>
        <v/>
      </c>
      <c r="K6" s="7">
        <f>G6-H6</f>
        <v/>
      </c>
      <c r="L6" s="8">
        <f>IF(I6&gt;0,J6/I6,0)</f>
        <v/>
      </c>
      <c r="M6" s="8">
        <f>IF(J6&gt;0,(F6/60*G6)/J6,0)</f>
        <v/>
      </c>
      <c r="N6" s="8">
        <f>IF(G6&gt;0,K6/G6,0)</f>
        <v/>
      </c>
      <c r="O6" s="8">
        <f>L6*M6*N6</f>
        <v/>
      </c>
    </row>
    <row r="7">
      <c r="A7" s="4" t="inlineStr">
        <is>
          <t>Ter</t>
        </is>
      </c>
      <c r="B7" s="4" t="n">
        <v>1</v>
      </c>
      <c r="C7" s="12" t="n">
        <v>480</v>
      </c>
      <c r="D7" s="12" t="n">
        <v>30</v>
      </c>
      <c r="E7" s="12" t="n">
        <v>40</v>
      </c>
      <c r="F7" s="12" t="n">
        <v>30</v>
      </c>
      <c r="G7" s="12" t="n">
        <v>730</v>
      </c>
      <c r="H7" s="12" t="n">
        <v>20</v>
      </c>
      <c r="I7" s="7">
        <f>C7-D7</f>
        <v/>
      </c>
      <c r="J7" s="7">
        <f>I7-E7</f>
        <v/>
      </c>
      <c r="K7" s="7">
        <f>G7-H7</f>
        <v/>
      </c>
      <c r="L7" s="8">
        <f>IF(I7&gt;0,J7/I7,0)</f>
        <v/>
      </c>
      <c r="M7" s="8">
        <f>IF(J7&gt;0,(F7/60*G7)/J7,0)</f>
        <v/>
      </c>
      <c r="N7" s="8">
        <f>IF(G7&gt;0,K7/G7,0)</f>
        <v/>
      </c>
      <c r="O7" s="8">
        <f>L7*M7*N7</f>
        <v/>
      </c>
    </row>
    <row r="8">
      <c r="A8" s="4" t="inlineStr">
        <is>
          <t>Ter</t>
        </is>
      </c>
      <c r="B8" s="4" t="n">
        <v>2</v>
      </c>
      <c r="C8" s="12" t="n">
        <v>480</v>
      </c>
      <c r="D8" s="12" t="n">
        <v>30</v>
      </c>
      <c r="E8" s="12" t="n">
        <v>120</v>
      </c>
      <c r="F8" s="12" t="n">
        <v>30</v>
      </c>
      <c r="G8" s="12" t="n">
        <v>580</v>
      </c>
      <c r="H8" s="12" t="n">
        <v>9</v>
      </c>
      <c r="I8" s="7">
        <f>C8-D8</f>
        <v/>
      </c>
      <c r="J8" s="7">
        <f>I8-E8</f>
        <v/>
      </c>
      <c r="K8" s="7">
        <f>G8-H8</f>
        <v/>
      </c>
      <c r="L8" s="8">
        <f>IF(I8&gt;0,J8/I8,0)</f>
        <v/>
      </c>
      <c r="M8" s="8">
        <f>IF(J8&gt;0,(F8/60*G8)/J8,0)</f>
        <v/>
      </c>
      <c r="N8" s="8">
        <f>IF(G8&gt;0,K8/G8,0)</f>
        <v/>
      </c>
      <c r="O8" s="8">
        <f>L8*M8*N8</f>
        <v/>
      </c>
    </row>
    <row r="9">
      <c r="A9" s="4" t="inlineStr">
        <is>
          <t>Qua</t>
        </is>
      </c>
      <c r="B9" s="4" t="n">
        <v>1</v>
      </c>
      <c r="C9" s="12" t="n">
        <v>480</v>
      </c>
      <c r="D9" s="12" t="n">
        <v>30</v>
      </c>
      <c r="E9" s="12" t="n">
        <v>65</v>
      </c>
      <c r="F9" s="12" t="n">
        <v>30</v>
      </c>
      <c r="G9" s="12" t="n">
        <v>690</v>
      </c>
      <c r="H9" s="12" t="n">
        <v>14</v>
      </c>
      <c r="I9" s="7">
        <f>C9-D9</f>
        <v/>
      </c>
      <c r="J9" s="7">
        <f>I9-E9</f>
        <v/>
      </c>
      <c r="K9" s="7">
        <f>G9-H9</f>
        <v/>
      </c>
      <c r="L9" s="8">
        <f>IF(I9&gt;0,J9/I9,0)</f>
        <v/>
      </c>
      <c r="M9" s="8">
        <f>IF(J9&gt;0,(F9/60*G9)/J9,0)</f>
        <v/>
      </c>
      <c r="N9" s="8">
        <f>IF(G9&gt;0,K9/G9,0)</f>
        <v/>
      </c>
      <c r="O9" s="8">
        <f>L9*M9*N9</f>
        <v/>
      </c>
    </row>
    <row r="10">
      <c r="A10" s="4" t="inlineStr">
        <is>
          <t>Qua</t>
        </is>
      </c>
      <c r="B10" s="4" t="n">
        <v>2</v>
      </c>
      <c r="C10" s="12" t="n">
        <v>480</v>
      </c>
      <c r="D10" s="12" t="n">
        <v>30</v>
      </c>
      <c r="E10" s="12" t="n">
        <v>50</v>
      </c>
      <c r="F10" s="12" t="n">
        <v>30</v>
      </c>
      <c r="G10" s="12" t="n">
        <v>720</v>
      </c>
      <c r="H10" s="12" t="n">
        <v>25</v>
      </c>
      <c r="I10" s="7">
        <f>C10-D10</f>
        <v/>
      </c>
      <c r="J10" s="7">
        <f>I10-E10</f>
        <v/>
      </c>
      <c r="K10" s="7">
        <f>G10-H10</f>
        <v/>
      </c>
      <c r="L10" s="8">
        <f>IF(I10&gt;0,J10/I10,0)</f>
        <v/>
      </c>
      <c r="M10" s="8">
        <f>IF(J10&gt;0,(F10/60*G10)/J10,0)</f>
        <v/>
      </c>
      <c r="N10" s="8">
        <f>IF(G10&gt;0,K10/G10,0)</f>
        <v/>
      </c>
      <c r="O10" s="8">
        <f>L10*M10*N10</f>
        <v/>
      </c>
    </row>
    <row r="11">
      <c r="A11" s="4" t="inlineStr">
        <is>
          <t>Qui</t>
        </is>
      </c>
      <c r="B11" s="4" t="n">
        <v>1</v>
      </c>
      <c r="C11" s="12" t="n">
        <v>480</v>
      </c>
      <c r="D11" s="12" t="n">
        <v>30</v>
      </c>
      <c r="E11" s="12" t="n">
        <v>80</v>
      </c>
      <c r="F11" s="12" t="n">
        <v>30</v>
      </c>
      <c r="G11" s="12" t="n">
        <v>655</v>
      </c>
      <c r="H11" s="12" t="n">
        <v>11</v>
      </c>
      <c r="I11" s="7">
        <f>C11-D11</f>
        <v/>
      </c>
      <c r="J11" s="7">
        <f>I11-E11</f>
        <v/>
      </c>
      <c r="K11" s="7">
        <f>G11-H11</f>
        <v/>
      </c>
      <c r="L11" s="8">
        <f>IF(I11&gt;0,J11/I11,0)</f>
        <v/>
      </c>
      <c r="M11" s="8">
        <f>IF(J11&gt;0,(F11/60*G11)/J11,0)</f>
        <v/>
      </c>
      <c r="N11" s="8">
        <f>IF(G11&gt;0,K11/G11,0)</f>
        <v/>
      </c>
      <c r="O11" s="8">
        <f>L11*M11*N11</f>
        <v/>
      </c>
    </row>
    <row r="12">
      <c r="A12" s="4" t="inlineStr">
        <is>
          <t>Qui</t>
        </is>
      </c>
      <c r="B12" s="4" t="n">
        <v>2</v>
      </c>
      <c r="C12" s="12" t="n">
        <v>480</v>
      </c>
      <c r="D12" s="12" t="n">
        <v>30</v>
      </c>
      <c r="E12" s="12" t="n">
        <v>45</v>
      </c>
      <c r="F12" s="12" t="n">
        <v>30</v>
      </c>
      <c r="G12" s="12" t="n">
        <v>735</v>
      </c>
      <c r="H12" s="12" t="n">
        <v>18</v>
      </c>
      <c r="I12" s="7">
        <f>C12-D12</f>
        <v/>
      </c>
      <c r="J12" s="7">
        <f>I12-E12</f>
        <v/>
      </c>
      <c r="K12" s="7">
        <f>G12-H12</f>
        <v/>
      </c>
      <c r="L12" s="8">
        <f>IF(I12&gt;0,J12/I12,0)</f>
        <v/>
      </c>
      <c r="M12" s="8">
        <f>IF(J12&gt;0,(F12/60*G12)/J12,0)</f>
        <v/>
      </c>
      <c r="N12" s="8">
        <f>IF(G12&gt;0,K12/G12,0)</f>
        <v/>
      </c>
      <c r="O12" s="8">
        <f>L12*M12*N12</f>
        <v/>
      </c>
    </row>
    <row r="13">
      <c r="A13" s="4" t="inlineStr">
        <is>
          <t>Sex</t>
        </is>
      </c>
      <c r="B13" s="4" t="n">
        <v>1</v>
      </c>
      <c r="C13" s="12" t="n">
        <v>480</v>
      </c>
      <c r="D13" s="12" t="n">
        <v>30</v>
      </c>
      <c r="E13" s="12" t="n">
        <v>70</v>
      </c>
      <c r="F13" s="12" t="n">
        <v>30</v>
      </c>
      <c r="G13" s="12" t="n">
        <v>675</v>
      </c>
      <c r="H13" s="12" t="n">
        <v>15</v>
      </c>
      <c r="I13" s="7">
        <f>C13-D13</f>
        <v/>
      </c>
      <c r="J13" s="7">
        <f>I13-E13</f>
        <v/>
      </c>
      <c r="K13" s="7">
        <f>G13-H13</f>
        <v/>
      </c>
      <c r="L13" s="8">
        <f>IF(I13&gt;0,J13/I13,0)</f>
        <v/>
      </c>
      <c r="M13" s="8">
        <f>IF(J13&gt;0,(F13/60*G13)/J13,0)</f>
        <v/>
      </c>
      <c r="N13" s="8">
        <f>IF(G13&gt;0,K13/G13,0)</f>
        <v/>
      </c>
      <c r="O13" s="8">
        <f>L13*M13*N13</f>
        <v/>
      </c>
    </row>
    <row r="14">
      <c r="A14" s="4" t="inlineStr">
        <is>
          <t>Sex</t>
        </is>
      </c>
      <c r="B14" s="4" t="n">
        <v>2</v>
      </c>
      <c r="C14" s="12" t="n">
        <v>480</v>
      </c>
      <c r="D14" s="12" t="n">
        <v>30</v>
      </c>
      <c r="E14" s="12" t="n">
        <v>100</v>
      </c>
      <c r="F14" s="12" t="n">
        <v>30</v>
      </c>
      <c r="G14" s="12" t="n">
        <v>610</v>
      </c>
      <c r="H14" s="12" t="n">
        <v>10</v>
      </c>
      <c r="I14" s="7">
        <f>C14-D14</f>
        <v/>
      </c>
      <c r="J14" s="7">
        <f>I14-E14</f>
        <v/>
      </c>
      <c r="K14" s="7">
        <f>G14-H14</f>
        <v/>
      </c>
      <c r="L14" s="8">
        <f>IF(I14&gt;0,J14/I14,0)</f>
        <v/>
      </c>
      <c r="M14" s="8">
        <f>IF(J14&gt;0,(F14/60*G14)/J14,0)</f>
        <v/>
      </c>
      <c r="N14" s="8">
        <f>IF(G14&gt;0,K14/G14,0)</f>
        <v/>
      </c>
      <c r="O14" s="8">
        <f>L14*M14*N14</f>
        <v/>
      </c>
    </row>
    <row r="15">
      <c r="A15" s="9" t="inlineStr">
        <is>
          <t>TOTAL</t>
        </is>
      </c>
      <c r="B15" s="9" t="n"/>
      <c r="C15" s="13">
        <f>SUM(C5:C14)</f>
        <v/>
      </c>
      <c r="D15" s="13">
        <f>SUM(D5:D14)</f>
        <v/>
      </c>
      <c r="E15" s="13">
        <f>SUM(E5:E14)</f>
        <v/>
      </c>
      <c r="F15" s="13">
        <f>IF(G15&gt;0,SUMPRODUCT(F5:F14,G5:G14)/G15,0)</f>
        <v/>
      </c>
      <c r="G15" s="13">
        <f>SUM(G5:G14)</f>
        <v/>
      </c>
      <c r="H15" s="13">
        <f>SUM(H5:H14)</f>
        <v/>
      </c>
      <c r="I15" s="13">
        <f>SUM(I5:I14)</f>
        <v/>
      </c>
      <c r="J15" s="13">
        <f>SUM(J5:J14)</f>
        <v/>
      </c>
      <c r="K15" s="13">
        <f>SUM(K5:K14)</f>
        <v/>
      </c>
      <c r="L15" s="14">
        <f>IF(I15&gt;0,J15/I15,0)</f>
        <v/>
      </c>
      <c r="M15" s="14">
        <f>IF(J15&gt;0,(SUMPRODUCT(F5:F14,G5:G14)/60)/J15,0)</f>
        <v/>
      </c>
      <c r="N15" s="14">
        <f>IF(G15&gt;0,K15/G15,0)</f>
        <v/>
      </c>
      <c r="O15" s="14">
        <f>L15*M15*N15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Como usar esta planilha</t>
        </is>
      </c>
    </row>
    <row r="2">
      <c r="A2" s="16" t="inlineStr"/>
    </row>
    <row r="3">
      <c r="A3" s="16" t="inlineStr">
        <is>
          <t>1. Na aba Cálculo, troque os números amarelos pelos da sua máquina num turno.</t>
        </is>
      </c>
    </row>
    <row r="4">
      <c r="A4" s="16" t="inlineStr">
        <is>
          <t>2. Tempo de ciclo ideal é o melhor ciclo que a máquina consegue (do fabricante ou o melhor já registrado) — não a média do mês. Ciclo inflado faz o OEE parecer melhor do que é.</t>
        </is>
      </c>
    </row>
    <row r="5">
      <c r="A5" s="16" t="inlineStr">
        <is>
          <t>3. Total produzido inclui as peças ruins. Refugo inclui retrabalho.</t>
        </is>
      </c>
    </row>
    <row r="6">
      <c r="A6" s="16" t="inlineStr">
        <is>
          <t>4. Na aba Semana, uma linha por turno. A linha TOTAL soma os tempos e as peças antes de dividir — por isso não é a média simples dos percentuais.</t>
        </is>
      </c>
    </row>
    <row r="7">
      <c r="A7" s="16" t="inlineStr">
        <is>
          <t>5. OEE = Disponibilidade × Performance × Qualidade. A conferência na aba Cálculo mostra o mesmo número calculado pelo tempo útil.</t>
        </is>
      </c>
    </row>
    <row r="8">
      <c r="A8" s="16" t="inlineStr"/>
    </row>
    <row r="9">
      <c r="A9" s="16" t="inlineStr">
        <is>
          <t>Referência: 85% é o OEE de classe mundial citado por Seiichi Nakajima (TPM). A maioria das fábricas fica bem abaixo disso — o que importa é a tendência da sua.</t>
        </is>
      </c>
    </row>
    <row r="10">
      <c r="A10" s="16" t="inlineStr"/>
    </row>
    <row r="11">
      <c r="A11" s="16" t="inlineStr">
        <is>
          <t>Quando o apontamento em planilha começa a atrasar ou divergir, é hora de automatizar a coleta.</t>
        </is>
      </c>
    </row>
    <row r="12">
      <c r="A12" s="17" t="inlineStr">
        <is>
          <t>Artigo completo: adasoftwarehouse.com/blog/como-calcular-oee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2026-10-22T11:45:01Z</dcterms:created>
  <dcterms:modified xsi:type="dcterms:W3CDTF">2026-10-22T11:45:01Z</dcterms:modified>
</cp:coreProperties>
</file>